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ka\Documents\Antonik\Oswietlenie_RPO_wymiana\Postepowanie_przetargowe_roboty\Przetarg\"/>
    </mc:Choice>
  </mc:AlternateContent>
  <bookViews>
    <workbookView xWindow="0" yWindow="0" windowWidth="24000" windowHeight="9735"/>
  </bookViews>
  <sheets>
    <sheet name="Sytuacje" sheetId="1" r:id="rId1"/>
  </sheets>
  <definedNames>
    <definedName name="a" localSheetId="0">Sytuacje!$7:$7</definedName>
    <definedName name="kkk" localSheetId="0">Sytuacje!$7:$7</definedName>
    <definedName name="Print_Titles" localSheetId="0">Sytuacje!$7:$7</definedName>
  </definedNames>
  <calcPr calcId="152511"/>
</workbook>
</file>

<file path=xl/calcChain.xml><?xml version="1.0" encoding="utf-8"?>
<calcChain xmlns="http://schemas.openxmlformats.org/spreadsheetml/2006/main">
  <c r="N18" i="1" l="1"/>
  <c r="N10" i="1" l="1"/>
  <c r="N11" i="1"/>
  <c r="N12" i="1"/>
  <c r="N13" i="1"/>
  <c r="N14" i="1"/>
  <c r="N15" i="1"/>
  <c r="N16" i="1"/>
  <c r="N17" i="1"/>
  <c r="N9" i="1"/>
  <c r="L19" i="1" l="1"/>
  <c r="N19" i="1" l="1"/>
  <c r="N20" i="1" s="1"/>
</calcChain>
</file>

<file path=xl/sharedStrings.xml><?xml version="1.0" encoding="utf-8"?>
<sst xmlns="http://schemas.openxmlformats.org/spreadsheetml/2006/main" count="64" uniqueCount="43">
  <si>
    <t>ME5</t>
  </si>
  <si>
    <t>SUMA</t>
  </si>
  <si>
    <t>Sytuacja nr</t>
  </si>
  <si>
    <t>Suma mocy opraw [kW]:</t>
  </si>
  <si>
    <t>klasa oświetlenia</t>
  </si>
  <si>
    <t>moduł [m]</t>
  </si>
  <si>
    <t>średnia szerokość drogi [m]</t>
  </si>
  <si>
    <t>średnia wysokość zawieszenia oprawy [m]</t>
  </si>
  <si>
    <t>Suma mocy [kW]</t>
  </si>
  <si>
    <t>Oświadczam, że:</t>
  </si>
  <si>
    <t>1) obliczenia fotometryczne zostały opracowane zgodnie z wymaganiami z SIWZ</t>
  </si>
  <si>
    <t>a</t>
  </si>
  <si>
    <t>Wymagana ilość opraw suma [szt.]</t>
  </si>
  <si>
    <t>ME4b</t>
  </si>
  <si>
    <t>Tabela do obliczeń fotometrycznych - zestawienie sumaryczne mocy opraw dla zadania pn.:</t>
  </si>
  <si>
    <t>(a*b)/1000</t>
  </si>
  <si>
    <t>ME6</t>
  </si>
  <si>
    <t>układ</t>
  </si>
  <si>
    <t>jednostronny</t>
  </si>
  <si>
    <t>długość wysięgnika [m]</t>
  </si>
  <si>
    <t>odległość słupa od krawędzi [m]</t>
  </si>
  <si>
    <t>wymagane nachylenie oprawy</t>
  </si>
  <si>
    <t>2) sumaryczna moc znamionowa dostarczonych opraw oświetleniowych mieści się w  przedziale od 15 kW do 23,061 kW</t>
  </si>
  <si>
    <t>3) oprawy oświetleniowe zastosowane w obliczeniach fotometrycznych spełniają wymagania SIWZ</t>
  </si>
  <si>
    <t>Obliczenia fotometryczne należy wykonać zgodnie z normą PN-EN13201:2007 Oświetlenie dróg korzystając z poniższysz parametrów dla poszczególnych sytuacji oświetleniowych. Wyniki obliczeń - moc oprawy, należy wpisać do kolumn [o] oznaczonej na kolor żółty.</t>
  </si>
  <si>
    <t>opis</t>
  </si>
  <si>
    <t>Ulica 1</t>
  </si>
  <si>
    <t>Ulica 2</t>
  </si>
  <si>
    <t>Ulica 3</t>
  </si>
  <si>
    <t>Ulica 4</t>
  </si>
  <si>
    <t>Ulica 5</t>
  </si>
  <si>
    <t>Ulica 6</t>
  </si>
  <si>
    <t>Ulica 7</t>
  </si>
  <si>
    <t>Ulica 8</t>
  </si>
  <si>
    <t>Ulica 9</t>
  </si>
  <si>
    <t>b</t>
  </si>
  <si>
    <t>5) nawis tolerancja +/- 0,5 m</t>
  </si>
  <si>
    <t>4) w obliczeniach fotometrycznych przyjęto instalację opraw oświetleniowych pod kątem od 0 do 10 stopni do powierzchni jezdni</t>
  </si>
  <si>
    <t xml:space="preserve"> "Energooszczędne oświetlenie na terenie gminy Oleśnica" - aktualizacja tabeli z dnia 10.03.2021</t>
  </si>
  <si>
    <t>Moc z obliczeń fotometrycznych [W]</t>
  </si>
  <si>
    <t>oprawa zasilana z OZE</t>
  </si>
  <si>
    <t>*</t>
  </si>
  <si>
    <t>* według Programu Funkcjonalno-Użytkowego - stała moc opraw oświetleniowych zasilanych z OZE - 35W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</si>
</sst>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  <numFmt numFmtId="166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indexed="64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1" fillId="0" borderId="1" xfId="1" applyFont="1" applyFill="1" applyBorder="1" applyAlignment="1">
      <alignment horizontal="center" vertical="center"/>
    </xf>
    <xf numFmtId="43" fontId="11" fillId="0" borderId="1" xfId="2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center"/>
    </xf>
    <xf numFmtId="166" fontId="13" fillId="0" borderId="3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4" fillId="0" borderId="1" xfId="3" applyNumberFormat="1" applyFont="1" applyBorder="1" applyAlignment="1">
      <alignment horizontal="center"/>
    </xf>
    <xf numFmtId="0" fontId="14" fillId="2" borderId="1" xfId="3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3" applyNumberFormat="1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5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0" borderId="1" xfId="3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3" applyNumberFormat="1" applyFont="1" applyBorder="1" applyAlignment="1">
      <alignment horizontal="center" vertical="center"/>
    </xf>
    <xf numFmtId="43" fontId="16" fillId="0" borderId="1" xfId="2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 vertical="center"/>
    </xf>
    <xf numFmtId="165" fontId="16" fillId="0" borderId="1" xfId="3" applyNumberFormat="1" applyFont="1" applyFill="1" applyBorder="1" applyAlignment="1">
      <alignment horizontal="center" vertical="center"/>
    </xf>
    <xf numFmtId="0" fontId="16" fillId="0" borderId="5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16" fillId="0" borderId="1" xfId="1" applyFont="1" applyFill="1" applyBorder="1" applyAlignment="1">
      <alignment vertical="center"/>
    </xf>
    <xf numFmtId="0" fontId="17" fillId="0" borderId="1" xfId="3" applyNumberFormat="1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.00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.0\ _z_ł_-;\-* #,##0.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>
          <bgColor rgb="FF70AD4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3"/>
      <tableStyleElement type="firstRowStripe" dxfId="32"/>
    </tableStyle>
    <tableStyle name="TableStyleQueryResult" pivot="0" count="3">
      <tableStyleElement type="wholeTable" dxfId="31"/>
      <tableStyleElement type="headerRow" dxfId="30"/>
      <tableStyleElement type="firstRowStripe" dxfId="29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N19" totalsRowCount="1" headerRowDxfId="28" dataDxfId="27" totalsRowDxfId="26" headerRowCellStyle="Normalny 2">
  <autoFilter ref="B7:N18"/>
  <sortState ref="B8:Q78">
    <sortCondition ref="B7:B78"/>
  </sortState>
  <tableColumns count="13">
    <tableColumn id="20" name="Sytuacja nr" dataDxfId="25" totalsRowDxfId="24"/>
    <tableColumn id="3" name="opis" totalsRowLabel="SUMA" dataDxfId="23" totalsRowDxfId="22"/>
    <tableColumn id="4" name="średnia szerokość drogi [m]" dataDxfId="21" totalsRowDxfId="20"/>
    <tableColumn id="5" name="klasa oświetlenia" dataDxfId="19" totalsRowDxfId="18"/>
    <tableColumn id="6" name="średnia wysokość zawieszenia oprawy [m]" dataDxfId="17" totalsRowDxfId="16" dataCellStyle="Dziesiętny"/>
    <tableColumn id="11" name="układ" dataDxfId="15" totalsRowDxfId="14" dataCellStyle="Dziesiętny"/>
    <tableColumn id="1" name="długość wysięgnika [m]" dataDxfId="13" totalsRowDxfId="12" dataCellStyle="Normalny 3"/>
    <tableColumn id="7" name="moduł [m]" dataDxfId="11" totalsRowDxfId="10"/>
    <tableColumn id="8" name="odległość słupa od krawędzi [m]" dataDxfId="9" totalsRowDxfId="8"/>
    <tableColumn id="14" name="wymagane nachylenie oprawy" dataDxfId="7" totalsRowDxfId="6" dataCellStyle="Normalny 3"/>
    <tableColumn id="9" name="Wymagana ilość opraw suma [szt.]" totalsRowFunction="sum" dataDxfId="5" totalsRowDxfId="4"/>
    <tableColumn id="13" name="Moc z obliczeń fotometrycznych [W]" dataDxfId="3" totalsRowDxfId="2" dataCellStyle="Normalny 3"/>
    <tableColumn id="2" name="Suma mocy [kW]" totalsRowFunction="sum" dataDxfId="1" totalsRowDxfId="0">
      <calculatedColumnFormula>ROUND(#REF!*Tabela1[[#This Row],[Wymagana ilość opraw suma '[szt.']]]/1000,3)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7"/>
  <sheetViews>
    <sheetView showGridLines="0" tabSelected="1" zoomScale="85" zoomScaleNormal="85" zoomScalePageLayoutView="85" workbookViewId="0">
      <selection activeCell="H17" sqref="H17"/>
    </sheetView>
  </sheetViews>
  <sheetFormatPr defaultRowHeight="15"/>
  <cols>
    <col min="1" max="1" width="2" customWidth="1"/>
    <col min="2" max="2" width="7.42578125" style="4" customWidth="1"/>
    <col min="3" max="3" width="19.42578125" style="3" customWidth="1"/>
    <col min="4" max="4" width="12.7109375" customWidth="1"/>
    <col min="5" max="5" width="10.7109375" bestFit="1" customWidth="1"/>
    <col min="6" max="6" width="12.7109375" style="11" customWidth="1"/>
    <col min="7" max="7" width="12.7109375" style="42" customWidth="1"/>
    <col min="8" max="8" width="12.7109375" style="11" customWidth="1"/>
    <col min="9" max="9" width="8.85546875" style="1" customWidth="1"/>
    <col min="10" max="10" width="9.85546875" style="1" customWidth="1"/>
    <col min="11" max="11" width="11.7109375" style="1" customWidth="1"/>
    <col min="12" max="12" width="10.42578125" style="5" customWidth="1"/>
    <col min="13" max="13" width="15.140625" style="5" customWidth="1"/>
    <col min="14" max="14" width="16.7109375" style="1" customWidth="1"/>
    <col min="17" max="17" width="9.140625" style="4"/>
    <col min="18" max="18" width="11" style="1" customWidth="1"/>
    <col min="19" max="19" width="12.140625" style="1" customWidth="1"/>
    <col min="20" max="20" width="10" style="1" customWidth="1"/>
  </cols>
  <sheetData>
    <row r="1" spans="2:20" ht="15.75">
      <c r="B1" s="67" t="s">
        <v>14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2:20" ht="15.75">
      <c r="B2" s="67" t="s">
        <v>38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2:20">
      <c r="B3" s="65" t="s">
        <v>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2:20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2:20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20" ht="13.5" customHeight="1"/>
    <row r="7" spans="2:20" ht="60" customHeight="1">
      <c r="B7" s="13" t="s">
        <v>2</v>
      </c>
      <c r="C7" s="13" t="s">
        <v>25</v>
      </c>
      <c r="D7" s="13" t="s">
        <v>6</v>
      </c>
      <c r="E7" s="13" t="s">
        <v>4</v>
      </c>
      <c r="F7" s="14" t="s">
        <v>7</v>
      </c>
      <c r="G7" s="43" t="s">
        <v>17</v>
      </c>
      <c r="H7" s="44" t="s">
        <v>19</v>
      </c>
      <c r="I7" s="13" t="s">
        <v>5</v>
      </c>
      <c r="J7" s="13" t="s">
        <v>20</v>
      </c>
      <c r="K7" s="45" t="s">
        <v>21</v>
      </c>
      <c r="L7" s="13" t="s">
        <v>12</v>
      </c>
      <c r="M7" s="13" t="s">
        <v>39</v>
      </c>
      <c r="N7" s="13" t="s">
        <v>8</v>
      </c>
      <c r="Q7"/>
      <c r="R7"/>
      <c r="S7"/>
      <c r="T7"/>
    </row>
    <row r="8" spans="2:20" ht="13.5" customHeight="1">
      <c r="B8" s="37"/>
      <c r="C8" s="38"/>
      <c r="D8" s="21"/>
      <c r="E8" s="21"/>
      <c r="F8" s="22"/>
      <c r="G8" s="22"/>
      <c r="H8" s="23"/>
      <c r="I8" s="21"/>
      <c r="J8" s="24"/>
      <c r="K8" s="24"/>
      <c r="L8" s="25" t="s">
        <v>11</v>
      </c>
      <c r="M8" s="26" t="s">
        <v>35</v>
      </c>
      <c r="N8" s="27" t="s">
        <v>15</v>
      </c>
      <c r="Q8"/>
      <c r="R8"/>
      <c r="S8"/>
      <c r="T8"/>
    </row>
    <row r="9" spans="2:20">
      <c r="B9" s="40">
        <v>1</v>
      </c>
      <c r="C9" s="39" t="s">
        <v>26</v>
      </c>
      <c r="D9" s="16">
        <v>4</v>
      </c>
      <c r="E9" s="18" t="s">
        <v>16</v>
      </c>
      <c r="F9" s="18">
        <v>8.6999999999999993</v>
      </c>
      <c r="G9" s="18" t="s">
        <v>18</v>
      </c>
      <c r="H9" s="17">
        <v>1.5</v>
      </c>
      <c r="I9" s="17">
        <v>50</v>
      </c>
      <c r="J9" s="18">
        <v>5</v>
      </c>
      <c r="K9" s="47">
        <v>10</v>
      </c>
      <c r="L9" s="19">
        <v>58</v>
      </c>
      <c r="M9" s="28"/>
      <c r="N9" s="15">
        <f>(Tabela1[Moc z obliczeń fotometrycznych '[W']]*Tabela1[Wymagana ilość opraw suma '[szt.']])/1000</f>
        <v>0</v>
      </c>
      <c r="Q9"/>
      <c r="R9"/>
      <c r="S9"/>
      <c r="T9"/>
    </row>
    <row r="10" spans="2:20">
      <c r="B10" s="34">
        <v>2</v>
      </c>
      <c r="C10" s="39" t="s">
        <v>27</v>
      </c>
      <c r="D10" s="16">
        <v>5</v>
      </c>
      <c r="E10" s="18" t="s">
        <v>16</v>
      </c>
      <c r="F10" s="18">
        <v>8.6999999999999993</v>
      </c>
      <c r="G10" s="18" t="s">
        <v>18</v>
      </c>
      <c r="H10" s="17">
        <v>1.5</v>
      </c>
      <c r="I10" s="17">
        <v>40</v>
      </c>
      <c r="J10" s="18">
        <v>3</v>
      </c>
      <c r="K10" s="47">
        <v>5</v>
      </c>
      <c r="L10" s="19">
        <v>121</v>
      </c>
      <c r="M10" s="28"/>
      <c r="N10" s="15">
        <f>(Tabela1[Moc z obliczeń fotometrycznych '[W']]*Tabela1[Wymagana ilość opraw suma '[szt.']])/1000</f>
        <v>0</v>
      </c>
      <c r="Q10"/>
      <c r="R10"/>
      <c r="S10"/>
      <c r="T10"/>
    </row>
    <row r="11" spans="2:20">
      <c r="B11" s="34">
        <v>3</v>
      </c>
      <c r="C11" s="39" t="s">
        <v>28</v>
      </c>
      <c r="D11" s="16">
        <v>5</v>
      </c>
      <c r="E11" s="18" t="s">
        <v>16</v>
      </c>
      <c r="F11" s="18">
        <v>8.6999999999999993</v>
      </c>
      <c r="G11" s="18" t="s">
        <v>18</v>
      </c>
      <c r="H11" s="17">
        <v>1.5</v>
      </c>
      <c r="I11" s="17">
        <v>40</v>
      </c>
      <c r="J11" s="18">
        <v>1</v>
      </c>
      <c r="K11" s="47">
        <v>0</v>
      </c>
      <c r="L11" s="19">
        <v>70</v>
      </c>
      <c r="M11" s="28"/>
      <c r="N11" s="15">
        <f>(Tabela1[Moc z obliczeń fotometrycznych '[W']]*Tabela1[Wymagana ilość opraw suma '[szt.']])/1000</f>
        <v>0</v>
      </c>
      <c r="Q11"/>
      <c r="R11"/>
      <c r="S11"/>
      <c r="T11"/>
    </row>
    <row r="12" spans="2:20">
      <c r="B12" s="40">
        <v>4</v>
      </c>
      <c r="C12" s="39" t="s">
        <v>29</v>
      </c>
      <c r="D12" s="30">
        <v>7</v>
      </c>
      <c r="E12" s="35" t="s">
        <v>13</v>
      </c>
      <c r="F12" s="36">
        <v>8.6999999999999993</v>
      </c>
      <c r="G12" s="36" t="s">
        <v>18</v>
      </c>
      <c r="H12" s="23">
        <v>1.5</v>
      </c>
      <c r="I12" s="31">
        <v>35</v>
      </c>
      <c r="J12" s="41">
        <v>2</v>
      </c>
      <c r="K12" s="41">
        <v>0</v>
      </c>
      <c r="L12" s="32">
        <v>41</v>
      </c>
      <c r="M12" s="33"/>
      <c r="N12" s="15">
        <f>(Tabela1[Moc z obliczeń fotometrycznych '[W']]*Tabela1[Wymagana ilość opraw suma '[szt.']])/1000</f>
        <v>0</v>
      </c>
      <c r="Q12"/>
      <c r="R12"/>
      <c r="S12"/>
      <c r="T12"/>
    </row>
    <row r="13" spans="2:20">
      <c r="B13" s="34">
        <v>5</v>
      </c>
      <c r="C13" s="39" t="s">
        <v>30</v>
      </c>
      <c r="D13" s="30">
        <v>5</v>
      </c>
      <c r="E13" s="35" t="s">
        <v>16</v>
      </c>
      <c r="F13" s="36">
        <v>8.6999999999999993</v>
      </c>
      <c r="G13" s="36" t="s">
        <v>18</v>
      </c>
      <c r="H13" s="23">
        <v>1.5</v>
      </c>
      <c r="I13" s="31">
        <v>45</v>
      </c>
      <c r="J13" s="41">
        <v>4.5</v>
      </c>
      <c r="K13" s="41">
        <v>10</v>
      </c>
      <c r="L13" s="32">
        <v>60</v>
      </c>
      <c r="M13" s="33"/>
      <c r="N13" s="15">
        <f>(Tabela1[Moc z obliczeń fotometrycznych '[W']]*Tabela1[Wymagana ilość opraw suma '[szt.']])/1000</f>
        <v>0</v>
      </c>
      <c r="Q13"/>
      <c r="R13"/>
      <c r="S13"/>
      <c r="T13"/>
    </row>
    <row r="14" spans="2:20">
      <c r="B14" s="34">
        <v>6</v>
      </c>
      <c r="C14" s="39" t="s">
        <v>31</v>
      </c>
      <c r="D14" s="30">
        <v>5</v>
      </c>
      <c r="E14" s="35" t="s">
        <v>16</v>
      </c>
      <c r="F14" s="36">
        <v>8.6999999999999993</v>
      </c>
      <c r="G14" s="36" t="s">
        <v>18</v>
      </c>
      <c r="H14" s="23">
        <v>1.5</v>
      </c>
      <c r="I14" s="31">
        <v>35</v>
      </c>
      <c r="J14" s="41">
        <v>3.5</v>
      </c>
      <c r="K14" s="41">
        <v>5</v>
      </c>
      <c r="L14" s="32">
        <v>21</v>
      </c>
      <c r="M14" s="33"/>
      <c r="N14" s="15">
        <f>(Tabela1[Moc z obliczeń fotometrycznych '[W']]*Tabela1[Wymagana ilość opraw suma '[szt.']])/1000</f>
        <v>0</v>
      </c>
      <c r="Q14"/>
      <c r="R14"/>
      <c r="S14"/>
      <c r="T14"/>
    </row>
    <row r="15" spans="2:20">
      <c r="B15" s="40">
        <v>7</v>
      </c>
      <c r="C15" s="39" t="s">
        <v>32</v>
      </c>
      <c r="D15" s="30">
        <v>7</v>
      </c>
      <c r="E15" s="35" t="s">
        <v>0</v>
      </c>
      <c r="F15" s="36">
        <v>8.6999999999999993</v>
      </c>
      <c r="G15" s="36" t="s">
        <v>18</v>
      </c>
      <c r="H15" s="23">
        <v>1.5</v>
      </c>
      <c r="I15" s="31">
        <v>35</v>
      </c>
      <c r="J15" s="41">
        <v>4.5</v>
      </c>
      <c r="K15" s="41">
        <v>10</v>
      </c>
      <c r="L15" s="32">
        <v>225</v>
      </c>
      <c r="M15" s="33"/>
      <c r="N15" s="15">
        <f>(Tabela1[Moc z obliczeń fotometrycznych '[W']]*Tabela1[Wymagana ilość opraw suma '[szt.']])/1000</f>
        <v>0</v>
      </c>
      <c r="Q15"/>
      <c r="R15"/>
      <c r="S15"/>
      <c r="T15"/>
    </row>
    <row r="16" spans="2:20">
      <c r="B16" s="34">
        <v>8</v>
      </c>
      <c r="C16" s="39" t="s">
        <v>33</v>
      </c>
      <c r="D16" s="16">
        <v>4</v>
      </c>
      <c r="E16" s="18" t="s">
        <v>16</v>
      </c>
      <c r="F16" s="18">
        <v>8.6999999999999993</v>
      </c>
      <c r="G16" s="18" t="s">
        <v>18</v>
      </c>
      <c r="H16" s="17">
        <v>1.5</v>
      </c>
      <c r="I16" s="17">
        <v>45</v>
      </c>
      <c r="J16" s="18">
        <v>3.5</v>
      </c>
      <c r="K16" s="47">
        <v>5</v>
      </c>
      <c r="L16" s="19">
        <v>48</v>
      </c>
      <c r="M16" s="28"/>
      <c r="N16" s="15">
        <f>(Tabela1[Moc z obliczeń fotometrycznych '[W']]*Tabela1[Wymagana ilość opraw suma '[szt.']])/1000</f>
        <v>0</v>
      </c>
      <c r="Q16"/>
      <c r="R16"/>
      <c r="S16"/>
      <c r="T16"/>
    </row>
    <row r="17" spans="2:20">
      <c r="B17" s="34">
        <v>9</v>
      </c>
      <c r="C17" s="39" t="s">
        <v>34</v>
      </c>
      <c r="D17" s="16">
        <v>4</v>
      </c>
      <c r="E17" s="18" t="s">
        <v>16</v>
      </c>
      <c r="F17" s="18">
        <v>8.6999999999999993</v>
      </c>
      <c r="G17" s="18" t="s">
        <v>18</v>
      </c>
      <c r="H17" s="17">
        <v>1.5</v>
      </c>
      <c r="I17" s="17">
        <v>50</v>
      </c>
      <c r="J17" s="18">
        <v>4.5</v>
      </c>
      <c r="K17" s="47">
        <v>10</v>
      </c>
      <c r="L17" s="19">
        <v>58</v>
      </c>
      <c r="M17" s="28"/>
      <c r="N17" s="15">
        <f>(Tabela1[Moc z obliczeń fotometrycznych '[W']]*Tabela1[Wymagana ilość opraw suma '[szt.']])/1000</f>
        <v>0</v>
      </c>
      <c r="Q17"/>
      <c r="R17"/>
      <c r="S17"/>
      <c r="T17"/>
    </row>
    <row r="18" spans="2:20">
      <c r="B18" s="48"/>
      <c r="C18" s="63" t="s">
        <v>40</v>
      </c>
      <c r="D18" s="49" t="s">
        <v>41</v>
      </c>
      <c r="E18" s="50" t="s">
        <v>41</v>
      </c>
      <c r="F18" s="51" t="s">
        <v>41</v>
      </c>
      <c r="G18" s="52" t="s">
        <v>41</v>
      </c>
      <c r="H18" s="53" t="s">
        <v>41</v>
      </c>
      <c r="I18" s="54" t="s">
        <v>41</v>
      </c>
      <c r="J18" s="55" t="s">
        <v>41</v>
      </c>
      <c r="K18" s="56" t="s">
        <v>41</v>
      </c>
      <c r="L18" s="64">
        <v>1</v>
      </c>
      <c r="M18" s="28">
        <v>35</v>
      </c>
      <c r="N18" s="15">
        <f>(Tabela1[Moc z obliczeń fotometrycznych '[W']]*Tabela1[Wymagana ilość opraw suma '[szt.']])/1000</f>
        <v>3.5000000000000003E-2</v>
      </c>
      <c r="Q18"/>
      <c r="R18"/>
      <c r="S18"/>
      <c r="T18"/>
    </row>
    <row r="19" spans="2:20">
      <c r="B19" s="57"/>
      <c r="C19" s="58" t="s">
        <v>1</v>
      </c>
      <c r="D19" s="59"/>
      <c r="E19" s="59"/>
      <c r="F19" s="60"/>
      <c r="G19" s="60"/>
      <c r="H19" s="61"/>
      <c r="I19" s="59"/>
      <c r="J19" s="59"/>
      <c r="K19" s="59"/>
      <c r="L19" s="59">
        <f>SUBTOTAL(109,Tabela1[Wymagana ilość opraw suma '[szt.']])</f>
        <v>703</v>
      </c>
      <c r="M19" s="59"/>
      <c r="N19" s="62">
        <f>SUBTOTAL(109,Tabela1[Suma mocy '[kW']])</f>
        <v>3.5000000000000003E-2</v>
      </c>
      <c r="Q19"/>
      <c r="R19"/>
      <c r="S19"/>
      <c r="T19"/>
    </row>
    <row r="20" spans="2:20">
      <c r="B20" s="8"/>
      <c r="C20" s="2"/>
      <c r="D20" s="1"/>
      <c r="E20" s="1"/>
      <c r="F20" s="12"/>
      <c r="G20" s="12"/>
      <c r="H20" s="12"/>
      <c r="L20" s="1"/>
      <c r="M20" s="46" t="s">
        <v>3</v>
      </c>
      <c r="N20" s="29">
        <f>Tabela1[[#Totals],[Suma mocy '[kW']]]</f>
        <v>3.5000000000000003E-2</v>
      </c>
    </row>
    <row r="21" spans="2:20">
      <c r="B21" s="8"/>
      <c r="C21" s="20" t="s">
        <v>9</v>
      </c>
      <c r="D21" s="1"/>
      <c r="E21" s="1"/>
      <c r="F21" s="12"/>
      <c r="G21" s="12"/>
      <c r="H21" s="12"/>
      <c r="L21" s="1"/>
      <c r="M21" s="1"/>
      <c r="N21" s="8"/>
    </row>
    <row r="22" spans="2:20">
      <c r="C22" s="66" t="s">
        <v>10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2:20">
      <c r="C23" s="10" t="s">
        <v>22</v>
      </c>
      <c r="I23" s="6"/>
      <c r="J23" s="6"/>
      <c r="K23" s="6"/>
      <c r="L23" s="6"/>
      <c r="M23" s="6"/>
      <c r="N23" s="6"/>
      <c r="R23" s="6"/>
      <c r="S23"/>
      <c r="T23"/>
    </row>
    <row r="24" spans="2:20">
      <c r="B24" s="7"/>
      <c r="C24" s="10" t="s">
        <v>23</v>
      </c>
      <c r="Q24" s="7"/>
      <c r="R24" s="9"/>
    </row>
    <row r="25" spans="2:20">
      <c r="B25" s="7"/>
      <c r="C25" s="10" t="s">
        <v>37</v>
      </c>
      <c r="Q25" s="7"/>
      <c r="R25" s="9"/>
    </row>
    <row r="26" spans="2:20">
      <c r="B26" s="7"/>
      <c r="C26" s="10" t="s">
        <v>36</v>
      </c>
    </row>
    <row r="27" spans="2:20">
      <c r="C27" s="10" t="s">
        <v>42</v>
      </c>
    </row>
  </sheetData>
  <mergeCells count="4">
    <mergeCell ref="B3:N5"/>
    <mergeCell ref="C22:N22"/>
    <mergeCell ref="B1:N1"/>
    <mergeCell ref="B2:N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4294967293" verticalDpi="4294967293" r:id="rId1"/>
  <headerFooter>
    <oddHeader>&amp;C&amp;F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f 7 4 8 a 5 7 - 8 d b 0 - 4 5 2 b - a f 9 4 - b 0 f 9 b b 6 6 0 e 1 3 "   s q m i d = " f f 3 4 a 7 e 1 - 8 e 2 e - 4 5 4 2 - a 6 d 9 - 0 a e c 7 f b 4 f 0 f 3 "   x m l n s = " h t t p : / / s c h e m a s . m i c r o s o f t . c o m / D a t a M a s h u p " > A A A A A L Q D A A B Q S w M E F A A C A A g A / V t r U h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/ V t r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1 b a 1 K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D 9 W 2 t S H G 3 a E q o A A A D 6 A A A A E g A A A A A A A A A A A A A A A A A A A A A A Q 2 9 u Z m l n L 1 B h Y 2 t h Z 2 U u e G 1 s U E s B A i 0 A F A A C A A g A / V t r U g / K 6 a u k A A A A 6 Q A A A B M A A A A A A A A A A A A A A A A A 9 g A A A F t D b 2 5 0 Z W 5 0 X 1 R 5 c G V z X S 5 4 b W x Q S w E C L Q A U A A I A C A D 9 W 2 t S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H w A A A A A A A H c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x h c 3 R V c G R h d G V k I i B W Y W x 1 Z T 0 i Z D I w M T k t M D M t M j V U M D g 6 M T g 6 M z k u M D Y 5 N D U 5 M V o i I C 8 + P E V u d H J 5 I F R 5 c G U 9 I k Z p b G x F c n J v c k N v d W 5 0 I i B W Y W x 1 Z T 0 i b D A i I C 8 + P E V u d H J 5 I F R 5 c G U 9 I k Z p b G x D b 2 x 1 b W 5 U e X B l c y I g V m F s d W U 9 I n N B a E F Q Q m d Z Q 0 F n W V B B Z 1 l H Q m d Z R 0 J n W U d C Z 1 l H Q m d Z R 0 J n W T 0 i I C 8 + P E V u d H J 5 I F R 5 c G U 9 I k Z p b G x F c n J v c k N v Z G U i I F Z h b H V l P S J z V W 5 r b m 9 3 b i I g L z 4 8 R W 5 0 c n k g V H l w Z T 0 i R m l s b E N v b H V t b k 5 h b W V z I i B W Y W x 1 Z T 0 i c 1 s m c X V v d D t P R 1 J f R k l E J n F 1 b 3 Q 7 L C Z x d W 9 0 O 1 N I Q V B F J n F 1 b 3 Q 7 L C Z x d W 9 0 O 3 B r X 3 V p Z C Z x d W 9 0 O y w m c X V v d D t t a W F z d G 8 m c X V v d D s s J n F 1 b 3 Q 7 d W x p Y 2 E m c X V v d D s s J n F 1 b 3 Q 7 a W x f b 3 B y J n F 1 b 3 Q 7 L C Z x d W 9 0 O 2 l s X 2 9 w c l 9 w c m 9 q J n F 1 b 3 Q 7 L C Z x d W 9 0 O 2 1 v Y 1 9 w c m 9 q X 0 x 4 J n F 1 b 3 Q 7 L C Z x d W 9 0 O 2 1 v Y 1 9 v c H J f c H J v a i Z x d W 9 0 O y w m c X V v d D t z b 2 5 f a W Q m c X V v d D s s J n F 1 b 3 Q 7 c 2 x 1 c F 9 u c i Z x d W 9 0 O y w m c X V v d D t 3 b G F z b m 9 z Y y Z x d W 9 0 O y w m c X V v d D t y b 2 R 6 X 3 N s d X B h J n F 1 b 3 Q 7 L C Z x d W 9 0 O 3 R 5 c F 9 z b H V w Y S Z x d W 9 0 O y w m c X V v d D t 0 e X B f c 2 x 1 c G E y J n F 1 b 3 Q 7 L C Z x d W 9 0 O 2 V 0 e W t p Z X R 5 X 3 N s d X A m c X V v d D s s J n F 1 b 3 Q 7 c 2 t y b 3 R f d H l w X 3 N s d X B h J n F 1 b 3 Q 7 L C Z x d W 9 0 O 3 N 5 c 1 9 z d G V y b 3 d h b m l h J n F 1 b 3 Q 7 L C Z x d W 9 0 O 3 R 5 c F 9 v c H I m c X V v d D s s J n F 1 b 3 Q 7 b W 9 k d W w m c X V v d D s s J n F 1 b 3 Q 7 b 2 R s X 2 9 k X 2 t y Y S Z x d W 9 0 O y w m c X V v d D t y b 2 R 6 X 2 x p b m l p J n F 1 b 3 Q 7 L C Z x d W 9 0 O 3 R 5 c F 9 s a W 5 p a S Z x d W 9 0 O y w m c X V v d D t 1 d 2 F n a S Z x d W 9 0 O y w m c X V v d D t 6 Z G p l Y 2 l l J n F 1 b 3 Q 7 L C Z x d W 9 0 O 2 F k Z F 9 k Y X R l J n F 1 b 3 Q 7 X S I g L z 4 8 R W 5 0 c n k g V H l w Z T 0 i R m l s b E N v d W 5 0 I i B W Y W x 1 Z T 0 i b D E y N j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0 N v b H V t b k N v d W 5 0 J n F 1 b 3 Q 7 O j I 2 L C Z x d W 9 0 O 0 t l e U N v b H V t b k 5 h b W V z J n F 1 b 3 Q 7 O l t d L C Z x d W 9 0 O 0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w Y X R v d 2 l l Y y U y M G x h d G F y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w Y X R v d 2 l l Y y U y M G x h d G F y b m l l L 2 9 w Y X R v d 2 l l Y 1 9 s Y X R h c m 5 p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b + Z / + b e h t R 5 O F G t P X / w b z A A A A A A I A A A A A A B B m A A A A A Q A A I A A A A C L 7 S 2 8 9 h u 2 0 / H u E X Y p 5 L 7 2 M i a H i u w R P U s J I 3 Q I 2 k V r / A A A A A A 6 A A A A A A g A A I A A A A A C G t P 7 C S W k w c y H Y Z 7 o M a I 5 p v S F 3 E j P D P K 8 S p T 4 5 U E w Y U A A A A F r r a m f j + y l V t 2 v v H 2 V v N B 4 p s a l F x K W z / d t 8 2 5 p 1 M e Y n t p 6 4 m 4 u z r V Y 6 W h J u C E a O A 9 o w 0 1 l R m r + f 5 F F 8 9 u M x o n o 8 M 7 A y G z x K 1 R a n G 4 H k 2 L 5 1 Q A A A A C a L Q T b m R d 0 A C g g P p u X I q j 8 8 l + 5 0 O r Q z L p 2 y E + K 8 g A 1 P S J P 0 t M f F K F 2 h v S v E U u 1 e i Q g A a V y F 6 D K 2 J G W + x H m 9 C j U = < / D a t a M a s h u p > 
</file>

<file path=customXml/itemProps1.xml><?xml version="1.0" encoding="utf-8"?>
<ds:datastoreItem xmlns:ds="http://schemas.openxmlformats.org/officeDocument/2006/customXml" ds:itemID="{79C4A8BA-3C26-462B-AB4B-D44C3757D5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Sytuacje!kkk</vt:lpstr>
      <vt:lpstr>Sytuacje!Print_Titles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Anna Antonik</cp:lastModifiedBy>
  <cp:lastPrinted>2021-03-11T10:32:28Z</cp:lastPrinted>
  <dcterms:created xsi:type="dcterms:W3CDTF">2019-02-14T11:40:53Z</dcterms:created>
  <dcterms:modified xsi:type="dcterms:W3CDTF">2021-03-12T12:57:20Z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